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tatistisi\Documents\"/>
    </mc:Choice>
  </mc:AlternateContent>
  <xr:revisionPtr revIDLastSave="0" documentId="8_{F52EE0B9-2F86-431A-BA96-E85F8C3A5D95}" xr6:coauthVersionLast="47" xr6:coauthVersionMax="47" xr10:uidLastSave="{00000000-0000-0000-0000-000000000000}"/>
  <bookViews>
    <workbookView xWindow="-120" yWindow="-120" windowWidth="20730" windowHeight="11160" xr2:uid="{0BB39DE0-FA70-44C0-A9C4-49020EDA1037}"/>
  </bookViews>
  <sheets>
    <sheet name="PERKIM3" sheetId="1" r:id="rId1"/>
  </sheets>
  <definedNames>
    <definedName name="_xlnm.Print_Area" localSheetId="0">PERKIM3!$A$1:$H$38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8" i="1" l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</calcChain>
</file>

<file path=xl/sharedStrings.xml><?xml version="1.0" encoding="utf-8"?>
<sst xmlns="http://schemas.openxmlformats.org/spreadsheetml/2006/main" count="114" uniqueCount="46">
  <si>
    <t>Jumlah Rumah Tangga Bersanitasi Berdasarkan Kecamatan</t>
  </si>
  <si>
    <t>kode_kabupaten</t>
  </si>
  <si>
    <t>kode_kecamatan</t>
  </si>
  <si>
    <t>nama_kabupaten</t>
  </si>
  <si>
    <t>nama_kecamatan</t>
  </si>
  <si>
    <t>tahun</t>
  </si>
  <si>
    <t>jumlah_rumah_tangga</t>
  </si>
  <si>
    <t>satuan</t>
  </si>
  <si>
    <t xml:space="preserve">                                                                  </t>
  </si>
  <si>
    <t>Pandeglang</t>
  </si>
  <si>
    <t>Angsana</t>
  </si>
  <si>
    <t>Rumah Tangga</t>
  </si>
  <si>
    <t>Banjar</t>
  </si>
  <si>
    <t xml:space="preserve">Bojong </t>
  </si>
  <si>
    <t>Cadasari</t>
  </si>
  <si>
    <t>Carita</t>
  </si>
  <si>
    <t>Cibaitung</t>
  </si>
  <si>
    <t>Cibitung</t>
  </si>
  <si>
    <t>Cigeulis</t>
  </si>
  <si>
    <t>Cikedal</t>
  </si>
  <si>
    <t>Cikeusik</t>
  </si>
  <si>
    <t>Cimanggu</t>
  </si>
  <si>
    <t>Cimanuk</t>
  </si>
  <si>
    <t>Cipeucang</t>
  </si>
  <si>
    <t xml:space="preserve">Cisata </t>
  </si>
  <si>
    <t>Jiput</t>
  </si>
  <si>
    <t>Kaduhejo</t>
  </si>
  <si>
    <t>Karangtanjung</t>
  </si>
  <si>
    <t>Koroncong</t>
  </si>
  <si>
    <t>Labuan</t>
  </si>
  <si>
    <t>Majasari</t>
  </si>
  <si>
    <t>Mandalawangi</t>
  </si>
  <si>
    <t>Mekarjaya</t>
  </si>
  <si>
    <t>Menes</t>
  </si>
  <si>
    <t>Munjul</t>
  </si>
  <si>
    <t>Pagelaran</t>
  </si>
  <si>
    <t xml:space="preserve">Pandeglang </t>
  </si>
  <si>
    <t xml:space="preserve">Panimbang </t>
  </si>
  <si>
    <t>Patia</t>
  </si>
  <si>
    <t>Picung</t>
  </si>
  <si>
    <t>Pulosari</t>
  </si>
  <si>
    <t>Saketi</t>
  </si>
  <si>
    <t>Sindangresmi</t>
  </si>
  <si>
    <t>Sobang</t>
  </si>
  <si>
    <t>Sukaresmi</t>
  </si>
  <si>
    <t>Sumur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</si>
</sst>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5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hair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rgb="FF000000"/>
      </left>
      <right style="thin">
        <color rgb="FF000000"/>
      </right>
      <top style="hair">
        <color indexed="64"/>
      </top>
      <bottom style="hair">
        <color indexed="64"/>
      </bottom>
      <diagonal/>
    </border>
    <border>
      <left style="thin">
        <color rgb="FF000000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rgb="FF000000"/>
      </left>
      <right style="thin">
        <color rgb="FF000000"/>
      </right>
      <top style="hair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3" fontId="3" fillId="0" borderId="5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3" fontId="3" fillId="0" borderId="5" xfId="1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3" fontId="3" fillId="0" borderId="7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A1958B-938D-4BC8-B753-D1D6C88FF717}">
  <sheetPr>
    <tabColor rgb="FF92D050"/>
    <pageSetUpPr fitToPage="1"/>
  </sheetPr>
  <dimension ref="A1:J1000"/>
  <sheetViews>
    <sheetView tabSelected="1" view="pageBreakPreview" zoomScale="90" zoomScaleNormal="100" zoomScaleSheetLayoutView="90" workbookViewId="0">
      <selection activeCell="A3" sqref="A3:A38"/>
    </sheetView>
  </sheetViews>
  <sheetFormatPr defaultColWidth="14.42578125" defaultRowHeight="15" customHeight="1" x14ac:dyDescent="0.25"/>
  <cols>
    <col min="1" max="1" width="8.7109375" style="2" customWidth="1"/>
    <col min="2" max="2" width="18.28515625" style="2" customWidth="1"/>
    <col min="3" max="3" width="20.85546875" style="2" customWidth="1"/>
    <col min="4" max="4" width="19.85546875" style="2" customWidth="1"/>
    <col min="5" max="5" width="20.5703125" style="2" customWidth="1"/>
    <col min="6" max="6" width="15.5703125" style="2" customWidth="1"/>
    <col min="7" max="7" width="24.7109375" style="2" customWidth="1"/>
    <col min="8" max="8" width="21.42578125" style="2" customWidth="1"/>
    <col min="9" max="26" width="8.7109375" style="2" customWidth="1"/>
    <col min="27" max="16384" width="14.42578125" style="2"/>
  </cols>
  <sheetData>
    <row r="1" spans="1:10" ht="34.5" customHeight="1" x14ac:dyDescent="0.25">
      <c r="A1" s="1" t="s">
        <v>0</v>
      </c>
      <c r="B1" s="1"/>
      <c r="C1" s="1"/>
      <c r="D1" s="1"/>
      <c r="E1" s="1"/>
      <c r="F1" s="1"/>
      <c r="G1" s="1"/>
      <c r="H1" s="1"/>
    </row>
    <row r="2" spans="1:10" ht="15" customHeight="1" thickBot="1" x14ac:dyDescent="0.3"/>
    <row r="3" spans="1:10" ht="42" customHeight="1" thickBot="1" x14ac:dyDescent="0.3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4" t="s">
        <v>7</v>
      </c>
      <c r="J3" s="2" t="s">
        <v>8</v>
      </c>
    </row>
    <row r="4" spans="1:10" ht="20.100000000000001" customHeight="1" x14ac:dyDescent="0.25">
      <c r="A4" s="5">
        <v>3601</v>
      </c>
      <c r="B4" s="5">
        <v>3601071</v>
      </c>
      <c r="C4" s="5" t="s">
        <v>9</v>
      </c>
      <c r="D4" s="5" t="s">
        <v>10</v>
      </c>
      <c r="E4" s="5">
        <v>2021</v>
      </c>
      <c r="F4" s="6">
        <f>1276+581+1046+1097+696+777+1107+1600+814</f>
        <v>8994</v>
      </c>
      <c r="G4" s="7" t="s">
        <v>11</v>
      </c>
    </row>
    <row r="5" spans="1:10" ht="20.100000000000001" customHeight="1" x14ac:dyDescent="0.25">
      <c r="A5" s="8">
        <v>3601</v>
      </c>
      <c r="B5" s="8">
        <v>3601170</v>
      </c>
      <c r="C5" s="8" t="s">
        <v>9</v>
      </c>
      <c r="D5" s="8" t="s">
        <v>12</v>
      </c>
      <c r="E5" s="8">
        <v>2021</v>
      </c>
      <c r="F5" s="9">
        <f>616+682+1212+471+615+1272+423+648+704+1179+909</f>
        <v>8731</v>
      </c>
      <c r="G5" s="10" t="s">
        <v>11</v>
      </c>
    </row>
    <row r="6" spans="1:10" ht="20.100000000000001" customHeight="1" x14ac:dyDescent="0.25">
      <c r="A6" s="8">
        <v>3601</v>
      </c>
      <c r="B6" s="8">
        <v>3601090</v>
      </c>
      <c r="C6" s="8" t="s">
        <v>9</v>
      </c>
      <c r="D6" s="8" t="s">
        <v>13</v>
      </c>
      <c r="E6" s="8">
        <v>2021</v>
      </c>
      <c r="F6" s="9">
        <f>870+1332+1022+1096+2409+2456+1391+1023</f>
        <v>11599</v>
      </c>
      <c r="G6" s="10" t="s">
        <v>11</v>
      </c>
    </row>
    <row r="7" spans="1:10" ht="20.100000000000001" customHeight="1" x14ac:dyDescent="0.25">
      <c r="A7" s="8">
        <v>3601</v>
      </c>
      <c r="B7" s="8">
        <v>3601190</v>
      </c>
      <c r="C7" s="8" t="s">
        <v>9</v>
      </c>
      <c r="D7" s="8" t="s">
        <v>14</v>
      </c>
      <c r="E7" s="8">
        <v>2021</v>
      </c>
      <c r="F7" s="9">
        <f>622+847+1016+1807+913+621+441+297+635+360+721</f>
        <v>8280</v>
      </c>
      <c r="G7" s="10" t="s">
        <v>11</v>
      </c>
    </row>
    <row r="8" spans="1:10" ht="20.100000000000001" customHeight="1" x14ac:dyDescent="0.25">
      <c r="A8" s="8">
        <v>3601</v>
      </c>
      <c r="B8" s="8">
        <v>3601121</v>
      </c>
      <c r="C8" s="8" t="s">
        <v>9</v>
      </c>
      <c r="D8" s="8" t="s">
        <v>15</v>
      </c>
      <c r="E8" s="8">
        <v>2021</v>
      </c>
      <c r="F8" s="9">
        <f>1131+1500+435+1972+1034+1037+137+1334+680+684</f>
        <v>9944</v>
      </c>
      <c r="G8" s="10" t="s">
        <v>11</v>
      </c>
    </row>
    <row r="9" spans="1:10" ht="20.100000000000001" customHeight="1" x14ac:dyDescent="0.25">
      <c r="A9" s="8">
        <v>3601</v>
      </c>
      <c r="B9" s="8">
        <v>3601030</v>
      </c>
      <c r="C9" s="8" t="s">
        <v>9</v>
      </c>
      <c r="D9" s="8" t="s">
        <v>16</v>
      </c>
      <c r="E9" s="8">
        <v>2021</v>
      </c>
      <c r="F9" s="9">
        <f>2256+987+678+532+1115+947+1133+944+890</f>
        <v>9482</v>
      </c>
      <c r="G9" s="10" t="s">
        <v>11</v>
      </c>
    </row>
    <row r="10" spans="1:10" ht="20.100000000000001" customHeight="1" x14ac:dyDescent="0.25">
      <c r="A10" s="8">
        <v>3601</v>
      </c>
      <c r="B10" s="8">
        <v>3601031</v>
      </c>
      <c r="C10" s="8" t="s">
        <v>9</v>
      </c>
      <c r="D10" s="8" t="s">
        <v>17</v>
      </c>
      <c r="E10" s="8">
        <v>2021</v>
      </c>
      <c r="F10" s="9">
        <f>692+383+442+880+672+425+864+841+534+527</f>
        <v>6260</v>
      </c>
      <c r="G10" s="10" t="s">
        <v>11</v>
      </c>
    </row>
    <row r="11" spans="1:10" ht="20.100000000000001" customHeight="1" x14ac:dyDescent="0.25">
      <c r="A11" s="8">
        <v>3601</v>
      </c>
      <c r="B11" s="8">
        <v>3601050</v>
      </c>
      <c r="C11" s="8" t="s">
        <v>9</v>
      </c>
      <c r="D11" s="8" t="s">
        <v>18</v>
      </c>
      <c r="E11" s="8">
        <v>2021</v>
      </c>
      <c r="F11" s="9">
        <f>1141+975+1540+771+1745+1081+1237+969+874</f>
        <v>10333</v>
      </c>
      <c r="G11" s="10" t="s">
        <v>11</v>
      </c>
    </row>
    <row r="12" spans="1:10" ht="20.100000000000001" customHeight="1" x14ac:dyDescent="0.25">
      <c r="A12" s="8">
        <v>3601</v>
      </c>
      <c r="B12" s="8">
        <v>3601131</v>
      </c>
      <c r="C12" s="8" t="s">
        <v>9</v>
      </c>
      <c r="D12" s="8" t="s">
        <v>19</v>
      </c>
      <c r="E12" s="8">
        <v>2021</v>
      </c>
      <c r="F12" s="9">
        <f>841+708+1306+1376+826+1432+478+721+668+740</f>
        <v>9096</v>
      </c>
      <c r="G12" s="10" t="s">
        <v>11</v>
      </c>
    </row>
    <row r="13" spans="1:10" ht="20.100000000000001" customHeight="1" x14ac:dyDescent="0.25">
      <c r="A13" s="8">
        <v>3601</v>
      </c>
      <c r="B13" s="8">
        <v>3601040</v>
      </c>
      <c r="C13" s="8" t="s">
        <v>9</v>
      </c>
      <c r="D13" s="8" t="s">
        <v>20</v>
      </c>
      <c r="E13" s="8">
        <v>2021</v>
      </c>
      <c r="F13" s="11">
        <f>2059+2287+1015+1636+1082+1058+815+1568+870+1064+1101+427+835+821</f>
        <v>16638</v>
      </c>
      <c r="G13" s="10" t="s">
        <v>11</v>
      </c>
    </row>
    <row r="14" spans="1:10" ht="20.100000000000001" customHeight="1" x14ac:dyDescent="0.25">
      <c r="A14" s="8">
        <v>3601</v>
      </c>
      <c r="B14" s="8">
        <v>3601020</v>
      </c>
      <c r="C14" s="8" t="s">
        <v>9</v>
      </c>
      <c r="D14" s="8" t="s">
        <v>21</v>
      </c>
      <c r="E14" s="8">
        <v>2021</v>
      </c>
      <c r="F14" s="9">
        <f>1120+1003+1095+508+905+875+1771+2575+1141+994+840+1341</f>
        <v>14168</v>
      </c>
      <c r="G14" s="10" t="s">
        <v>11</v>
      </c>
    </row>
    <row r="15" spans="1:10" ht="20.100000000000001" customHeight="1" x14ac:dyDescent="0.25">
      <c r="A15" s="8">
        <v>3601</v>
      </c>
      <c r="B15" s="8">
        <v>3601160</v>
      </c>
      <c r="C15" s="8" t="s">
        <v>9</v>
      </c>
      <c r="D15" s="8" t="s">
        <v>22</v>
      </c>
      <c r="E15" s="8">
        <v>2021</v>
      </c>
      <c r="F15" s="9">
        <f>764+718+776+550+1726+1111+1020+1024+1050+991+1551</f>
        <v>11281</v>
      </c>
      <c r="G15" s="10" t="s">
        <v>11</v>
      </c>
    </row>
    <row r="16" spans="1:10" ht="20.100000000000001" customHeight="1" x14ac:dyDescent="0.25">
      <c r="A16" s="8">
        <v>3601</v>
      </c>
      <c r="B16" s="8">
        <v>3601161</v>
      </c>
      <c r="C16" s="8" t="s">
        <v>9</v>
      </c>
      <c r="D16" s="8" t="s">
        <v>23</v>
      </c>
      <c r="E16" s="8">
        <v>2021</v>
      </c>
      <c r="F16" s="9">
        <f>747+677+582+622+581+1228+855+530+1181+984</f>
        <v>7987</v>
      </c>
      <c r="G16" s="10" t="s">
        <v>11</v>
      </c>
    </row>
    <row r="17" spans="1:7" ht="20.100000000000001" customHeight="1" x14ac:dyDescent="0.25">
      <c r="A17" s="8">
        <v>3601</v>
      </c>
      <c r="B17" s="8">
        <v>3601101</v>
      </c>
      <c r="C17" s="8" t="s">
        <v>9</v>
      </c>
      <c r="D17" s="8" t="s">
        <v>24</v>
      </c>
      <c r="E17" s="8">
        <v>2021</v>
      </c>
      <c r="F17" s="9">
        <f>732+1100+563+1165+556+1524+650+506+528</f>
        <v>7324</v>
      </c>
      <c r="G17" s="10" t="s">
        <v>11</v>
      </c>
    </row>
    <row r="18" spans="1:7" ht="20.100000000000001" customHeight="1" x14ac:dyDescent="0.25">
      <c r="A18" s="8">
        <v>3601</v>
      </c>
      <c r="B18" s="8">
        <v>3601130</v>
      </c>
      <c r="C18" s="8" t="s">
        <v>9</v>
      </c>
      <c r="D18" s="8" t="s">
        <v>25</v>
      </c>
      <c r="E18" s="8">
        <v>2021</v>
      </c>
      <c r="F18" s="9">
        <f>760+580+669+380+1338+698+539+380+839+744+649+406+610</f>
        <v>8592</v>
      </c>
      <c r="G18" s="10" t="s">
        <v>11</v>
      </c>
    </row>
    <row r="19" spans="1:7" ht="20.100000000000001" customHeight="1" x14ac:dyDescent="0.25">
      <c r="A19" s="8">
        <v>3601</v>
      </c>
      <c r="B19" s="8">
        <v>3601171</v>
      </c>
      <c r="C19" s="8" t="s">
        <v>9</v>
      </c>
      <c r="D19" s="8" t="s">
        <v>26</v>
      </c>
      <c r="E19" s="8">
        <v>2021</v>
      </c>
      <c r="F19" s="9">
        <f>638+1019+715+582+1402+1355+1264+394+783+986</f>
        <v>9138</v>
      </c>
      <c r="G19" s="10" t="s">
        <v>11</v>
      </c>
    </row>
    <row r="20" spans="1:7" ht="20.100000000000001" customHeight="1" x14ac:dyDescent="0.25">
      <c r="A20" s="8">
        <v>3601</v>
      </c>
      <c r="B20" s="8">
        <v>3601191</v>
      </c>
      <c r="C20" s="8" t="s">
        <v>9</v>
      </c>
      <c r="D20" s="8" t="s">
        <v>27</v>
      </c>
      <c r="E20" s="8">
        <v>2021</v>
      </c>
      <c r="F20" s="9">
        <f>2046+1723+2876+1399</f>
        <v>8044</v>
      </c>
      <c r="G20" s="10" t="s">
        <v>11</v>
      </c>
    </row>
    <row r="21" spans="1:7" ht="20.100000000000001" customHeight="1" x14ac:dyDescent="0.25">
      <c r="A21" s="8">
        <v>3601</v>
      </c>
      <c r="B21" s="8">
        <v>3601192</v>
      </c>
      <c r="C21" s="8" t="s">
        <v>9</v>
      </c>
      <c r="D21" s="8" t="s">
        <v>28</v>
      </c>
      <c r="E21" s="8">
        <v>2021</v>
      </c>
      <c r="F21" s="9">
        <f>341+577+308+338+664+676+315+675+444+354+353+496</f>
        <v>5541</v>
      </c>
      <c r="G21" s="10" t="s">
        <v>11</v>
      </c>
    </row>
    <row r="22" spans="1:7" ht="20.100000000000001" customHeight="1" x14ac:dyDescent="0.25">
      <c r="A22" s="8">
        <v>3601</v>
      </c>
      <c r="B22" s="8">
        <v>3601120</v>
      </c>
      <c r="C22" s="8" t="s">
        <v>9</v>
      </c>
      <c r="D22" s="8" t="s">
        <v>29</v>
      </c>
      <c r="E22" s="8">
        <v>2021</v>
      </c>
      <c r="F22" s="9">
        <f>2207+857+703+2184+2921+2837+520+749+1539</f>
        <v>14517</v>
      </c>
      <c r="G22" s="10" t="s">
        <v>11</v>
      </c>
    </row>
    <row r="23" spans="1:7" ht="20.100000000000001" customHeight="1" x14ac:dyDescent="0.25">
      <c r="A23" s="8">
        <v>3601</v>
      </c>
      <c r="B23" s="8">
        <v>3601181</v>
      </c>
      <c r="C23" s="8" t="s">
        <v>9</v>
      </c>
      <c r="D23" s="8" t="s">
        <v>30</v>
      </c>
      <c r="E23" s="8">
        <v>2021</v>
      </c>
      <c r="F23" s="9">
        <f>2575+2068+1611+2415+2135</f>
        <v>10804</v>
      </c>
      <c r="G23" s="10" t="s">
        <v>11</v>
      </c>
    </row>
    <row r="24" spans="1:7" ht="20.100000000000001" customHeight="1" x14ac:dyDescent="0.25">
      <c r="A24" s="8">
        <v>3601</v>
      </c>
      <c r="B24" s="8">
        <v>3601150</v>
      </c>
      <c r="C24" s="8" t="s">
        <v>9</v>
      </c>
      <c r="D24" s="8" t="s">
        <v>31</v>
      </c>
      <c r="E24" s="8">
        <v>2021</v>
      </c>
      <c r="F24" s="9">
        <f>968+1062+797+1054+843+776+552+855+974+1287+1063+758+898+1054+986</f>
        <v>13927</v>
      </c>
      <c r="G24" s="10" t="s">
        <v>11</v>
      </c>
    </row>
    <row r="25" spans="1:7" ht="20.100000000000001" customHeight="1" x14ac:dyDescent="0.25">
      <c r="A25" s="8">
        <v>3601</v>
      </c>
      <c r="B25" s="8">
        <v>3601172</v>
      </c>
      <c r="C25" s="8" t="s">
        <v>9</v>
      </c>
      <c r="D25" s="8" t="s">
        <v>32</v>
      </c>
      <c r="E25" s="8">
        <v>2021</v>
      </c>
      <c r="F25" s="9">
        <f>495+831+792+837+649+582+852+356</f>
        <v>5394</v>
      </c>
      <c r="G25" s="10" t="s">
        <v>11</v>
      </c>
    </row>
    <row r="26" spans="1:7" ht="20.100000000000001" customHeight="1" x14ac:dyDescent="0.25">
      <c r="A26" s="8">
        <v>3601</v>
      </c>
      <c r="B26" s="8">
        <v>3601140</v>
      </c>
      <c r="C26" s="8" t="s">
        <v>9</v>
      </c>
      <c r="D26" s="8" t="s">
        <v>33</v>
      </c>
      <c r="E26" s="8">
        <v>2021</v>
      </c>
      <c r="F26" s="9">
        <f>761+825+1604+607+598+779+625+1729+629+493+996+567</f>
        <v>10213</v>
      </c>
      <c r="G26" s="10" t="s">
        <v>11</v>
      </c>
    </row>
    <row r="27" spans="1:7" ht="20.100000000000001" customHeight="1" x14ac:dyDescent="0.25">
      <c r="A27" s="8">
        <v>3601</v>
      </c>
      <c r="B27" s="8">
        <v>3601070</v>
      </c>
      <c r="C27" s="8" t="s">
        <v>9</v>
      </c>
      <c r="D27" s="8" t="s">
        <v>34</v>
      </c>
      <c r="E27" s="8">
        <v>2021</v>
      </c>
      <c r="F27" s="9">
        <f>672+968+881+694+735+771+565+741+1202</f>
        <v>7229</v>
      </c>
      <c r="G27" s="10" t="s">
        <v>11</v>
      </c>
    </row>
    <row r="28" spans="1:7" ht="20.100000000000001" customHeight="1" x14ac:dyDescent="0.25">
      <c r="A28" s="8">
        <v>3601</v>
      </c>
      <c r="B28" s="8">
        <v>3601110</v>
      </c>
      <c r="C28" s="8" t="s">
        <v>9</v>
      </c>
      <c r="D28" s="8" t="s">
        <v>35</v>
      </c>
      <c r="E28" s="8">
        <v>2021</v>
      </c>
      <c r="F28" s="9">
        <f>976+1142+590+1250+686+785+675+712+1019+610+698+601+698</f>
        <v>10442</v>
      </c>
      <c r="G28" s="10" t="s">
        <v>11</v>
      </c>
    </row>
    <row r="29" spans="1:7" ht="20.100000000000001" customHeight="1" x14ac:dyDescent="0.25">
      <c r="A29" s="8">
        <v>3601</v>
      </c>
      <c r="B29" s="8">
        <v>3601180</v>
      </c>
      <c r="C29" s="8" t="s">
        <v>9</v>
      </c>
      <c r="D29" s="8" t="s">
        <v>36</v>
      </c>
      <c r="E29" s="8">
        <v>2021</v>
      </c>
      <c r="F29" s="9">
        <f>1530+1294+2305+5026</f>
        <v>10155</v>
      </c>
      <c r="G29" s="10" t="s">
        <v>11</v>
      </c>
    </row>
    <row r="30" spans="1:7" ht="20.100000000000001" customHeight="1" x14ac:dyDescent="0.25">
      <c r="A30" s="8">
        <v>3601</v>
      </c>
      <c r="B30" s="8">
        <v>3601060</v>
      </c>
      <c r="C30" s="8" t="s">
        <v>9</v>
      </c>
      <c r="D30" s="8" t="s">
        <v>37</v>
      </c>
      <c r="E30" s="8">
        <v>2021</v>
      </c>
      <c r="F30" s="9">
        <f>1135+1458+4313+3516+2368+2066</f>
        <v>14856</v>
      </c>
      <c r="G30" s="10" t="s">
        <v>11</v>
      </c>
    </row>
    <row r="31" spans="1:7" ht="20.100000000000001" customHeight="1" x14ac:dyDescent="0.25">
      <c r="A31" s="8">
        <v>3601</v>
      </c>
      <c r="B31" s="8">
        <v>3601111</v>
      </c>
      <c r="C31" s="8" t="s">
        <v>9</v>
      </c>
      <c r="D31" s="8" t="s">
        <v>38</v>
      </c>
      <c r="E31" s="8">
        <v>2021</v>
      </c>
      <c r="F31" s="9">
        <f>905+948+1391+906+1150+625+656+1094+768+611</f>
        <v>9054</v>
      </c>
      <c r="G31" s="10" t="s">
        <v>11</v>
      </c>
    </row>
    <row r="32" spans="1:7" ht="20.100000000000001" customHeight="1" x14ac:dyDescent="0.25">
      <c r="A32" s="8">
        <v>3601</v>
      </c>
      <c r="B32" s="8">
        <v>3601080</v>
      </c>
      <c r="C32" s="8" t="s">
        <v>9</v>
      </c>
      <c r="D32" s="8" t="s">
        <v>39</v>
      </c>
      <c r="E32" s="8">
        <v>2021</v>
      </c>
      <c r="F32" s="9">
        <f>1481+1182+1192+1390+627+2200+820+1931+737</f>
        <v>11560</v>
      </c>
      <c r="G32" s="10" t="s">
        <v>11</v>
      </c>
    </row>
    <row r="33" spans="1:7" ht="20.100000000000001" customHeight="1" x14ac:dyDescent="0.25">
      <c r="A33" s="8">
        <v>3601</v>
      </c>
      <c r="B33" s="8">
        <v>3601141</v>
      </c>
      <c r="C33" s="8" t="s">
        <v>9</v>
      </c>
      <c r="D33" s="8" t="s">
        <v>40</v>
      </c>
      <c r="E33" s="8">
        <v>2021</v>
      </c>
      <c r="F33" s="9">
        <f>619+603+1018+686+803+742+944+1204+894</f>
        <v>7513</v>
      </c>
      <c r="G33" s="10" t="s">
        <v>11</v>
      </c>
    </row>
    <row r="34" spans="1:7" ht="20.100000000000001" customHeight="1" x14ac:dyDescent="0.25">
      <c r="A34" s="8">
        <v>3601</v>
      </c>
      <c r="B34" s="8">
        <v>3601100</v>
      </c>
      <c r="C34" s="8" t="s">
        <v>9</v>
      </c>
      <c r="D34" s="8" t="s">
        <v>41</v>
      </c>
      <c r="E34" s="8">
        <v>2021</v>
      </c>
      <c r="F34" s="9">
        <f>890+738+1068+667+1115+936+644+1123+2086+688+412+750+681+1148</f>
        <v>12946</v>
      </c>
      <c r="G34" s="10" t="s">
        <v>11</v>
      </c>
    </row>
    <row r="35" spans="1:7" ht="20.100000000000001" customHeight="1" x14ac:dyDescent="0.25">
      <c r="A35" s="8">
        <v>3601</v>
      </c>
      <c r="B35" s="8">
        <v>3601072</v>
      </c>
      <c r="C35" s="8" t="s">
        <v>9</v>
      </c>
      <c r="D35" s="8" t="s">
        <v>42</v>
      </c>
      <c r="E35" s="8">
        <v>2021</v>
      </c>
      <c r="F35" s="9">
        <f>505+1086+541+940+1113+602+733+659+661</f>
        <v>6840</v>
      </c>
      <c r="G35" s="10" t="s">
        <v>11</v>
      </c>
    </row>
    <row r="36" spans="1:7" ht="20.100000000000001" customHeight="1" x14ac:dyDescent="0.25">
      <c r="A36" s="8">
        <v>3601</v>
      </c>
      <c r="B36" s="8">
        <v>3601061</v>
      </c>
      <c r="C36" s="8" t="s">
        <v>9</v>
      </c>
      <c r="D36" s="8" t="s">
        <v>43</v>
      </c>
      <c r="E36" s="8">
        <v>2021</v>
      </c>
      <c r="F36" s="9">
        <f>1622+1796+1475+1709+1296+1005+1170+1003</f>
        <v>11076</v>
      </c>
      <c r="G36" s="10" t="s">
        <v>11</v>
      </c>
    </row>
    <row r="37" spans="1:7" ht="20.100000000000001" customHeight="1" x14ac:dyDescent="0.25">
      <c r="A37" s="8">
        <v>3601</v>
      </c>
      <c r="B37" s="8">
        <v>3601112</v>
      </c>
      <c r="C37" s="8" t="s">
        <v>9</v>
      </c>
      <c r="D37" s="8" t="s">
        <v>44</v>
      </c>
      <c r="E37" s="8">
        <v>2021</v>
      </c>
      <c r="F37" s="9">
        <f>462+899+1246+541+994+1042+1725+1356+630+1008</f>
        <v>9903</v>
      </c>
      <c r="G37" s="10" t="s">
        <v>11</v>
      </c>
    </row>
    <row r="38" spans="1:7" ht="20.100000000000001" customHeight="1" thickBot="1" x14ac:dyDescent="0.3">
      <c r="A38" s="12">
        <v>3601</v>
      </c>
      <c r="B38" s="12">
        <v>3601010</v>
      </c>
      <c r="C38" s="12" t="s">
        <v>9</v>
      </c>
      <c r="D38" s="12" t="s">
        <v>45</v>
      </c>
      <c r="E38" s="12">
        <v>2021</v>
      </c>
      <c r="F38" s="13">
        <f>1129+711+669+993+994+1086+1037</f>
        <v>6619</v>
      </c>
      <c r="G38" s="14" t="s">
        <v>11</v>
      </c>
    </row>
    <row r="39" spans="1:7" ht="15.75" customHeight="1" x14ac:dyDescent="0.25"/>
    <row r="40" spans="1:7" ht="15.75" customHeight="1" x14ac:dyDescent="0.25"/>
    <row r="41" spans="1:7" ht="15.75" customHeight="1" x14ac:dyDescent="0.25"/>
    <row r="42" spans="1:7" ht="15.75" customHeight="1" x14ac:dyDescent="0.25"/>
    <row r="43" spans="1:7" ht="15.75" customHeight="1" x14ac:dyDescent="0.25"/>
    <row r="44" spans="1:7" ht="15.75" customHeight="1" x14ac:dyDescent="0.25"/>
    <row r="45" spans="1:7" ht="15.75" customHeight="1" x14ac:dyDescent="0.25"/>
    <row r="46" spans="1:7" ht="15.75" customHeight="1" x14ac:dyDescent="0.25"/>
    <row r="47" spans="1:7" ht="15.75" customHeight="1" x14ac:dyDescent="0.25"/>
    <row r="48" spans="1:7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">
    <mergeCell ref="A1:H1"/>
  </mergeCells>
  <printOptions horizontalCentered="1"/>
  <pageMargins left="0.39370078740157483" right="0.39370078740157483" top="0.39370078740157483" bottom="0.39370078740157483" header="0.19685039370078741" footer="0.19685039370078741"/>
  <pageSetup paperSize="9"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PERKIM3</vt:lpstr>
      <vt:lpstr>PERKIM3!Print_Area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Statistisi</dc:creator>
  <cp:lastModifiedBy>Statistisi</cp:lastModifiedBy>
  <dcterms:created xsi:type="dcterms:W3CDTF">2023-12-24T14:49:48Z</dcterms:created>
  <dcterms:modified xsi:type="dcterms:W3CDTF">2023-12-24T14:50:14Z</dcterms:modified>
</cp:coreProperties>
</file>